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8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<sst xmlns="http://schemas.openxmlformats.org/spreadsheetml/2006/main" count="105" uniqueCount="65">
  <si>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</si>
  <si>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</si>
  <si>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</si>
  <si>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</si>
  <si>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</si>
  <si>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</si>
  <si>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</si>
  <si>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</si>
  <si>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</si>
  <si>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</si>
  <si>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</si>
  <si>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</si>
  <si>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</si>
  <si>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</si>
  <si>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</si>
  <si>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</si>
  <si>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</si>
  <si>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</si>
  <si>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</si>
  <si>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</si>
  <si>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</si>
  <si>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</si>
  <si>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</si>
  <si>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</si>
  <si>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</si>
  <si>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</si>
  <si>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</si>
  <si>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</si>
  <si>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</si>
  <si>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</si>
  <si>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</si>
  <si>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</si>
  <si>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</si>
  <si>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</si>
  <si>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</si>
  <si>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</si>
  <si>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</si>
  <si>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</si>
  <si>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</si>
  <si>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SKK Náchod "B"</t>
  </si>
  <si>
    <t>SK Meteor Praha</t>
  </si>
  <si>
    <t>Náchod</t>
  </si>
  <si>
    <t>Tesař</t>
  </si>
  <si>
    <t>Jiří</t>
  </si>
  <si>
    <t>Drábek</t>
  </si>
  <si>
    <t>Libor</t>
  </si>
  <si>
    <t>Voleský</t>
  </si>
  <si>
    <t>Miloš</t>
  </si>
  <si>
    <t>Doucha</t>
  </si>
  <si>
    <t>Šostý</t>
  </si>
  <si>
    <t>Miroslav</t>
  </si>
  <si>
    <t>Svačina</t>
  </si>
  <si>
    <t>Josef</t>
  </si>
  <si>
    <t>Plachý</t>
  </si>
  <si>
    <t>Pavel</t>
  </si>
  <si>
    <t>Zahrádka</t>
  </si>
  <si>
    <t>Ladislav</t>
  </si>
  <si>
    <t>Pavel Plachý</t>
  </si>
  <si>
    <t>Jiíří Doucha</t>
  </si>
  <si>
    <t>II/0426</t>
  </si>
  <si>
    <t>Zdeněk Boháč</t>
  </si>
  <si>
    <t>Miroslav Šostý</t>
  </si>
  <si>
    <t>David Stára</t>
  </si>
  <si>
    <t>Jiří Doucha</t>
  </si>
  <si>
    <t>Miloš Voleský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</si>
</sst>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D8" sqref="D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41</v>
      </c>
      <c r="M1" s="120"/>
      <c r="N1" s="120"/>
      <c r="O1" s="121" t="s">
        <v>37</v>
      </c>
      <c r="P1" s="121"/>
      <c r="Q1" s="122">
        <v>42681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39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40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42</v>
      </c>
      <c r="B8" s="100"/>
      <c r="C8" s="10">
        <v>1</v>
      </c>
      <c r="D8" s="11">
        <v>93</v>
      </c>
      <c r="E8" s="12">
        <v>35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99" t="s">
        <v>49</v>
      </c>
      <c r="L8" s="100"/>
      <c r="M8" s="10">
        <v>1</v>
      </c>
      <c r="N8" s="11">
        <v>94</v>
      </c>
      <c r="O8" s="12">
        <v>23</v>
      </c>
      <c r="P8" s="12">
        <v>4</v>
      </c>
      <c r="Q8" s="13">
        <f>IF(AND(ISBLANK(N8),ISBLANK(O8)),"",N8+O8)</f>
        <v>117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90</v>
      </c>
      <c r="E9" s="18">
        <v>35</v>
      </c>
      <c r="F9" s="18">
        <v>2</v>
      </c>
      <c r="G9" s="19">
        <f>IF(AND(ISBLANK(D9),ISBLANK(E9)),"",D9+E9)</f>
        <v>125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84</v>
      </c>
      <c r="O9" s="18">
        <v>45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103" t="s">
        <v>43</v>
      </c>
      <c r="B10" s="104"/>
      <c r="C10" s="16">
        <v>3</v>
      </c>
      <c r="D10" s="17">
        <v>97</v>
      </c>
      <c r="E10" s="18">
        <v>49</v>
      </c>
      <c r="F10" s="18">
        <v>3</v>
      </c>
      <c r="G10" s="19">
        <f>IF(AND(ISBLANK(D10),ISBLANK(E10)),"",D10+E10)</f>
        <v>146</v>
      </c>
      <c r="H10" s="20">
        <f>IF(OR(ISNUMBER($G10),ISNUMBER($Q10)),(SIGN(N($G10)-N($Q10))+1)/2,"")</f>
        <v>1</v>
      </c>
      <c r="I10" s="15"/>
      <c r="K10" s="103" t="s">
        <v>50</v>
      </c>
      <c r="L10" s="104"/>
      <c r="M10" s="16">
        <v>3</v>
      </c>
      <c r="N10" s="17">
        <v>70</v>
      </c>
      <c r="O10" s="18">
        <v>27</v>
      </c>
      <c r="P10" s="18">
        <v>3</v>
      </c>
      <c r="Q10" s="19">
        <f>IF(AND(ISBLANK(N10),ISBLANK(O10)),"",N10+O10)</f>
        <v>97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96</v>
      </c>
      <c r="E11" s="23">
        <v>35</v>
      </c>
      <c r="F11" s="23">
        <v>3</v>
      </c>
      <c r="G11" s="24">
        <f>IF(AND(ISBLANK(D11),ISBLANK(E11)),"",D11+E11)</f>
        <v>131</v>
      </c>
      <c r="H11" s="25">
        <f>IF(OR(ISNUMBER($G11),ISNUMBER($Q11)),(SIGN(N($G11)-N($Q11))+1)/2,"")</f>
        <v>0.5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81</v>
      </c>
      <c r="O11" s="23">
        <v>50</v>
      </c>
      <c r="P11" s="23">
        <v>1</v>
      </c>
      <c r="Q11" s="24">
        <f>IF(AND(ISBLANK(N11),ISBLANK(O11)),"",N11+O11)</f>
        <v>131</v>
      </c>
      <c r="R11" s="25">
        <f>IF(ISNUMBER($H11),1-$H11,"")</f>
        <v>0.5</v>
      </c>
      <c r="S11" s="109">
        <f>IF(ISNUMBER($I11),1-$I11,"")</f>
        <v>0</v>
      </c>
    </row>
    <row r="12" spans="1:19" ht="15.75" customHeight="1" thickBot="1">
      <c r="A12" s="107">
        <v>11514</v>
      </c>
      <c r="B12" s="108"/>
      <c r="C12" s="26" t="s">
        <v>12</v>
      </c>
      <c r="D12" s="27">
        <f>IF(ISNUMBER($G12),SUM(D8:D11),"")</f>
        <v>376</v>
      </c>
      <c r="E12" s="28">
        <f>IF(ISNUMBER($G12),SUM(E8:E11),"")</f>
        <v>154</v>
      </c>
      <c r="F12" s="28">
        <f>IF(ISNUMBER($G12),SUM(F8:F11),"")</f>
        <v>11</v>
      </c>
      <c r="G12" s="29">
        <f>IF(SUM($G8:$G11)+SUM($Q8:$Q11)&gt;0,SUM(G8:G11),"")</f>
        <v>530</v>
      </c>
      <c r="H12" s="27">
        <f>IF(ISNUMBER($G12),SUM(H8:H11),"")</f>
        <v>2.5</v>
      </c>
      <c r="I12" s="110"/>
      <c r="K12" s="107">
        <v>17154</v>
      </c>
      <c r="L12" s="108"/>
      <c r="M12" s="26" t="s">
        <v>12</v>
      </c>
      <c r="N12" s="27">
        <f>IF(ISNUMBER($G12),SUM(N8:N11),"")</f>
        <v>329</v>
      </c>
      <c r="O12" s="28">
        <f>IF(ISNUMBER($G12),SUM(O8:O11),"")</f>
        <v>145</v>
      </c>
      <c r="P12" s="28">
        <f>IF(ISNUMBER($G12),SUM(P8:P11),"")</f>
        <v>9</v>
      </c>
      <c r="Q12" s="29">
        <f>IF(SUM($G8:$G11)+SUM($Q8:$Q11)&gt;0,SUM(Q8:Q11),"")</f>
        <v>474</v>
      </c>
      <c r="R12" s="27">
        <f>IF(ISNUMBER($G12),SUM(R8:R11),"")</f>
        <v>1.5</v>
      </c>
      <c r="S12" s="110"/>
    </row>
    <row r="13" spans="1:19" ht="12.75" customHeight="1">
      <c r="A13" s="99" t="s">
        <v>44</v>
      </c>
      <c r="B13" s="100"/>
      <c r="C13" s="10">
        <v>1</v>
      </c>
      <c r="D13" s="11">
        <v>88</v>
      </c>
      <c r="E13" s="12">
        <v>26</v>
      </c>
      <c r="F13" s="12">
        <v>5</v>
      </c>
      <c r="G13" s="13">
        <f>IF(AND(ISBLANK(D13),ISBLANK(E13)),"",D13+E13)</f>
        <v>114</v>
      </c>
      <c r="H13" s="14">
        <f>IF(OR(ISNUMBER($G13),ISNUMBER($Q13)),(SIGN(N($G13)-N($Q13))+1)/2,"")</f>
        <v>0</v>
      </c>
      <c r="I13" s="15"/>
      <c r="K13" s="99" t="s">
        <v>51</v>
      </c>
      <c r="L13" s="100"/>
      <c r="M13" s="10">
        <v>1</v>
      </c>
      <c r="N13" s="11">
        <v>83</v>
      </c>
      <c r="O13" s="12">
        <v>35</v>
      </c>
      <c r="P13" s="12">
        <v>2</v>
      </c>
      <c r="Q13" s="13">
        <f>IF(AND(ISBLANK(N13),ISBLANK(O13)),"",N13+O13)</f>
        <v>118</v>
      </c>
      <c r="R13" s="14">
        <f>IF(ISNUMBER($H13),1-$H13,"")</f>
        <v>1</v>
      </c>
      <c r="S13" s="15"/>
    </row>
    <row r="14" spans="1:19" ht="12.75" customHeight="1">
      <c r="A14" s="101"/>
      <c r="B14" s="102"/>
      <c r="C14" s="16">
        <v>2</v>
      </c>
      <c r="D14" s="17">
        <v>97</v>
      </c>
      <c r="E14" s="18">
        <v>36</v>
      </c>
      <c r="F14" s="18">
        <v>2</v>
      </c>
      <c r="G14" s="19">
        <f>IF(AND(ISBLANK(D14),ISBLANK(E14)),"",D14+E14)</f>
        <v>133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94</v>
      </c>
      <c r="O14" s="18">
        <v>54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103" t="s">
        <v>45</v>
      </c>
      <c r="B15" s="104"/>
      <c r="C15" s="16">
        <v>3</v>
      </c>
      <c r="D15" s="17">
        <v>85</v>
      </c>
      <c r="E15" s="18">
        <v>42</v>
      </c>
      <c r="F15" s="18">
        <v>2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103" t="s">
        <v>52</v>
      </c>
      <c r="L15" s="104"/>
      <c r="M15" s="16">
        <v>3</v>
      </c>
      <c r="N15" s="17">
        <v>93</v>
      </c>
      <c r="O15" s="18">
        <v>43</v>
      </c>
      <c r="P15" s="18">
        <v>1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97</v>
      </c>
      <c r="E16" s="23">
        <v>36</v>
      </c>
      <c r="F16" s="23">
        <v>1</v>
      </c>
      <c r="G16" s="24">
        <f>IF(AND(ISBLANK(D16),ISBLANK(E16)),"",D16+E16)</f>
        <v>133</v>
      </c>
      <c r="H16" s="25">
        <f>IF(OR(ISNUMBER($G16),ISNUMBER($Q16)),(SIGN(N($G16)-N($Q16))+1)/2,"")</f>
        <v>0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92</v>
      </c>
      <c r="O16" s="23">
        <v>51</v>
      </c>
      <c r="P16" s="23">
        <v>1</v>
      </c>
      <c r="Q16" s="24">
        <f>IF(AND(ISBLANK(N16),ISBLANK(O16)),"",N16+O16)</f>
        <v>143</v>
      </c>
      <c r="R16" s="25">
        <f>IF(ISNUMBER($H16),1-$H16,"")</f>
        <v>1</v>
      </c>
      <c r="S16" s="109">
        <f>IF(ISNUMBER($I16),1-$I16,"")</f>
        <v>1</v>
      </c>
    </row>
    <row r="17" spans="1:19" ht="15.75" customHeight="1" thickBot="1">
      <c r="A17" s="107">
        <v>23197</v>
      </c>
      <c r="B17" s="108"/>
      <c r="C17" s="26" t="s">
        <v>12</v>
      </c>
      <c r="D17" s="27">
        <f>IF(ISNUMBER($G17),SUM(D13:D16),"")</f>
        <v>367</v>
      </c>
      <c r="E17" s="28">
        <f>IF(ISNUMBER($G17),SUM(E13:E16),"")</f>
        <v>140</v>
      </c>
      <c r="F17" s="28">
        <f>IF(ISNUMBER($G17),SUM(F13:F16),"")</f>
        <v>10</v>
      </c>
      <c r="G17" s="29">
        <f>IF(SUM($G13:$G16)+SUM($Q13:$Q16)&gt;0,SUM(G13:G16),"")</f>
        <v>507</v>
      </c>
      <c r="H17" s="27">
        <f>IF(ISNUMBER($G17),SUM(H13:H16),"")</f>
        <v>0</v>
      </c>
      <c r="I17" s="110"/>
      <c r="K17" s="107">
        <v>16017</v>
      </c>
      <c r="L17" s="108"/>
      <c r="M17" s="26" t="s">
        <v>12</v>
      </c>
      <c r="N17" s="27">
        <f>IF(ISNUMBER($G17),SUM(N13:N16),"")</f>
        <v>362</v>
      </c>
      <c r="O17" s="28">
        <f>IF(ISNUMBER($G17),SUM(O13:O16),"")</f>
        <v>183</v>
      </c>
      <c r="P17" s="28">
        <f>IF(ISNUMBER($G17),SUM(P13:P16),"")</f>
        <v>4</v>
      </c>
      <c r="Q17" s="29">
        <f>IF(SUM($G13:$G16)+SUM($Q13:$Q16)&gt;0,SUM(Q13:Q16),"")</f>
        <v>545</v>
      </c>
      <c r="R17" s="27">
        <f>IF(ISNUMBER($G17),SUM(R13:R16),"")</f>
        <v>4</v>
      </c>
      <c r="S17" s="110"/>
    </row>
    <row r="18" spans="1:19" ht="12.75" customHeight="1">
      <c r="A18" s="99" t="s">
        <v>46</v>
      </c>
      <c r="B18" s="100"/>
      <c r="C18" s="10">
        <v>1</v>
      </c>
      <c r="D18" s="11">
        <v>84</v>
      </c>
      <c r="E18" s="12">
        <v>22</v>
      </c>
      <c r="F18" s="12">
        <v>6</v>
      </c>
      <c r="G18" s="13">
        <f>IF(AND(ISBLANK(D18),ISBLANK(E18)),"",D18+E18)</f>
        <v>106</v>
      </c>
      <c r="H18" s="14">
        <f>IF(OR(ISNUMBER($G18),ISNUMBER($Q18)),(SIGN(N($G18)-N($Q18))+1)/2,"")</f>
        <v>0</v>
      </c>
      <c r="I18" s="15"/>
      <c r="K18" s="99" t="s">
        <v>53</v>
      </c>
      <c r="L18" s="100"/>
      <c r="M18" s="10">
        <v>1</v>
      </c>
      <c r="N18" s="11">
        <v>87</v>
      </c>
      <c r="O18" s="12">
        <v>63</v>
      </c>
      <c r="P18" s="12">
        <v>0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98</v>
      </c>
      <c r="E19" s="18">
        <v>44</v>
      </c>
      <c r="F19" s="18">
        <v>2</v>
      </c>
      <c r="G19" s="19">
        <f>IF(AND(ISBLANK(D19),ISBLANK(E19)),"",D19+E19)</f>
        <v>142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100</v>
      </c>
      <c r="O19" s="18">
        <v>52</v>
      </c>
      <c r="P19" s="18">
        <v>1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75" customHeight="1" thickBot="1">
      <c r="A20" s="103" t="s">
        <v>47</v>
      </c>
      <c r="B20" s="104"/>
      <c r="C20" s="16">
        <v>3</v>
      </c>
      <c r="D20" s="17">
        <v>108</v>
      </c>
      <c r="E20" s="18">
        <v>24</v>
      </c>
      <c r="F20" s="18">
        <v>3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103" t="s">
        <v>54</v>
      </c>
      <c r="L20" s="104"/>
      <c r="M20" s="16">
        <v>3</v>
      </c>
      <c r="N20" s="17">
        <v>84</v>
      </c>
      <c r="O20" s="18">
        <v>45</v>
      </c>
      <c r="P20" s="18">
        <v>0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76</v>
      </c>
      <c r="E21" s="23">
        <v>25</v>
      </c>
      <c r="F21" s="23">
        <v>8</v>
      </c>
      <c r="G21" s="24">
        <f>IF(AND(ISBLANK(D21),ISBLANK(E21)),"",D21+E21)</f>
        <v>101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90</v>
      </c>
      <c r="O21" s="23">
        <v>52</v>
      </c>
      <c r="P21" s="23">
        <v>2</v>
      </c>
      <c r="Q21" s="24">
        <f>IF(AND(ISBLANK(N21),ISBLANK(O21)),"",N21+O21)</f>
        <v>142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6130</v>
      </c>
      <c r="B22" s="108"/>
      <c r="C22" s="26" t="s">
        <v>12</v>
      </c>
      <c r="D22" s="27">
        <f>IF(ISNUMBER($G22),SUM(D18:D21),"")</f>
        <v>366</v>
      </c>
      <c r="E22" s="28">
        <f>IF(ISNUMBER($G22),SUM(E18:E21),"")</f>
        <v>115</v>
      </c>
      <c r="F22" s="28">
        <f>IF(ISNUMBER($G22),SUM(F18:F21),"")</f>
        <v>19</v>
      </c>
      <c r="G22" s="29">
        <f>IF(SUM($G18:$G21)+SUM($Q18:$Q21)&gt;0,SUM(G18:G21),"")</f>
        <v>481</v>
      </c>
      <c r="H22" s="27">
        <f>IF(ISNUMBER($G22),SUM(H18:H21),"")</f>
        <v>1</v>
      </c>
      <c r="I22" s="110"/>
      <c r="K22" s="107">
        <v>21805</v>
      </c>
      <c r="L22" s="108"/>
      <c r="M22" s="26" t="s">
        <v>12</v>
      </c>
      <c r="N22" s="27">
        <f>IF(ISNUMBER($G22),SUM(N18:N21),"")</f>
        <v>361</v>
      </c>
      <c r="O22" s="28">
        <f>IF(ISNUMBER($G22),SUM(O18:O21),"")</f>
        <v>212</v>
      </c>
      <c r="P22" s="28">
        <f>IF(ISNUMBER($G22),SUM(P18:P21),"")</f>
        <v>3</v>
      </c>
      <c r="Q22" s="29">
        <f>IF(SUM($G18:$G21)+SUM($Q18:$Q21)&gt;0,SUM(Q18:Q21),"")</f>
        <v>573</v>
      </c>
      <c r="R22" s="27">
        <f>IF(ISNUMBER($G22),SUM(R18:R21),"")</f>
        <v>3</v>
      </c>
      <c r="S22" s="110"/>
    </row>
    <row r="23" spans="1:19" ht="12.75" customHeight="1">
      <c r="A23" s="99" t="s">
        <v>48</v>
      </c>
      <c r="B23" s="100"/>
      <c r="C23" s="10">
        <v>1</v>
      </c>
      <c r="D23" s="11">
        <v>99</v>
      </c>
      <c r="E23" s="12">
        <v>44</v>
      </c>
      <c r="F23" s="12">
        <v>1</v>
      </c>
      <c r="G23" s="13">
        <f>IF(AND(ISBLANK(D23),ISBLANK(E23)),"",D23+E23)</f>
        <v>143</v>
      </c>
      <c r="H23" s="14">
        <f>IF(OR(ISNUMBER($G23),ISNUMBER($Q23)),(SIGN(N($G23)-N($Q23))+1)/2,"")</f>
        <v>1</v>
      </c>
      <c r="I23" s="15"/>
      <c r="K23" s="99" t="s">
        <v>55</v>
      </c>
      <c r="L23" s="100"/>
      <c r="M23" s="10">
        <v>1</v>
      </c>
      <c r="N23" s="11">
        <v>101</v>
      </c>
      <c r="O23" s="12">
        <v>41</v>
      </c>
      <c r="P23" s="12">
        <v>1</v>
      </c>
      <c r="Q23" s="13">
        <f>IF(AND(ISBLANK(N23),ISBLANK(O23)),"",N23+O23)</f>
        <v>142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98</v>
      </c>
      <c r="E24" s="18">
        <v>36</v>
      </c>
      <c r="F24" s="18">
        <v>2</v>
      </c>
      <c r="G24" s="19">
        <f>IF(AND(ISBLANK(D24),ISBLANK(E24)),"",D24+E24)</f>
        <v>134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91</v>
      </c>
      <c r="O24" s="18">
        <v>44</v>
      </c>
      <c r="P24" s="18">
        <v>1</v>
      </c>
      <c r="Q24" s="19">
        <f>IF(AND(ISBLANK(N24),ISBLANK(O24)),"",N24+O24)</f>
        <v>135</v>
      </c>
      <c r="R24" s="20">
        <f>IF(ISNUMBER($H24),1-$H24,"")</f>
        <v>1</v>
      </c>
      <c r="S24" s="15"/>
    </row>
    <row r="25" spans="1:19" ht="12.75" customHeight="1" thickBot="1">
      <c r="A25" s="103" t="s">
        <v>43</v>
      </c>
      <c r="B25" s="104"/>
      <c r="C25" s="16">
        <v>3</v>
      </c>
      <c r="D25" s="17">
        <v>93</v>
      </c>
      <c r="E25" s="18">
        <v>50</v>
      </c>
      <c r="F25" s="18">
        <v>1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3" t="s">
        <v>56</v>
      </c>
      <c r="L25" s="104"/>
      <c r="M25" s="16">
        <v>3</v>
      </c>
      <c r="N25" s="17">
        <v>92</v>
      </c>
      <c r="O25" s="18">
        <v>43</v>
      </c>
      <c r="P25" s="18">
        <v>0</v>
      </c>
      <c r="Q25" s="19">
        <f>IF(AND(ISBLANK(N25),ISBLANK(O25)),"",N25+O25)</f>
        <v>135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86</v>
      </c>
      <c r="E26" s="23">
        <v>35</v>
      </c>
      <c r="F26" s="23">
        <v>2</v>
      </c>
      <c r="G26" s="24">
        <f>IF(AND(ISBLANK(D26),ISBLANK(E26)),"",D26+E26)</f>
        <v>121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99</v>
      </c>
      <c r="O26" s="23">
        <v>41</v>
      </c>
      <c r="P26" s="23">
        <v>0</v>
      </c>
      <c r="Q26" s="24">
        <f>IF(AND(ISBLANK(N26),ISBLANK(O26)),"",N26+O26)</f>
        <v>140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5998</v>
      </c>
      <c r="B27" s="108"/>
      <c r="C27" s="26" t="s">
        <v>12</v>
      </c>
      <c r="D27" s="27">
        <f>IF(ISNUMBER($G27),SUM(D23:D26),"")</f>
        <v>376</v>
      </c>
      <c r="E27" s="28">
        <f>IF(ISNUMBER($G27),SUM(E23:E26),"")</f>
        <v>165</v>
      </c>
      <c r="F27" s="28">
        <f>IF(ISNUMBER($G27),SUM(F23:F26),"")</f>
        <v>6</v>
      </c>
      <c r="G27" s="29">
        <f>IF(SUM($G23:$G26)+SUM($Q23:$Q26)&gt;0,SUM(G23:G26),"")</f>
        <v>541</v>
      </c>
      <c r="H27" s="27">
        <f>IF(ISNUMBER($G27),SUM(H23:H26),"")</f>
        <v>2</v>
      </c>
      <c r="I27" s="110"/>
      <c r="K27" s="107">
        <v>5123</v>
      </c>
      <c r="L27" s="108"/>
      <c r="M27" s="26" t="s">
        <v>12</v>
      </c>
      <c r="N27" s="27">
        <f>IF(ISNUMBER($G27),SUM(N23:N26),"")</f>
        <v>383</v>
      </c>
      <c r="O27" s="28">
        <f>IF(ISNUMBER($G27),SUM(O23:O26),"")</f>
        <v>169</v>
      </c>
      <c r="P27" s="28">
        <f>IF(ISNUMBER($G27),SUM(P23:P26),"")</f>
        <v>2</v>
      </c>
      <c r="Q27" s="29">
        <f>IF(SUM($G23:$G26)+SUM($Q23:$Q26)&gt;0,SUM(Q23:Q26),"")</f>
        <v>552</v>
      </c>
      <c r="R27" s="27">
        <f>IF(ISNUMBER($G27),SUM(R23:R26),"")</f>
        <v>2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1485</v>
      </c>
      <c r="E39" s="34">
        <f>IF(ISNUMBER($G39),SUM(E12,E17,E22,E27,E32,E37),"")</f>
        <v>574</v>
      </c>
      <c r="F39" s="34">
        <f>IF(ISNUMBER($G39),SUM(F12,F17,F22,F27,F32,F37),"")</f>
        <v>46</v>
      </c>
      <c r="G39" s="35">
        <f>IF(SUM($G$8:$G$37)+SUM($Q$8:$Q$37)&gt;0,SUM(G12,G17,G22,G27,G32,G37),"")</f>
        <v>2059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1435</v>
      </c>
      <c r="O39" s="34">
        <f>IF(ISNUMBER($G39),SUM(O12,O17,O22,O27,O32,O37),"")</f>
        <v>709</v>
      </c>
      <c r="P39" s="34">
        <f>IF(ISNUMBER($G39),SUM(P12,P17,P22,P27,P32,P37),"")</f>
        <v>18</v>
      </c>
      <c r="Q39" s="35">
        <f>IF(SUM($G$8:$G$37)+SUM($Q$8:$Q$37)&gt;0,SUM(Q12,Q17,Q22,Q27,Q32,Q37),"")</f>
        <v>2144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63</v>
      </c>
      <c r="D41" s="77"/>
      <c r="E41" s="77"/>
      <c r="G41" s="94" t="s">
        <v>16</v>
      </c>
      <c r="H41" s="94"/>
      <c r="I41" s="39">
        <f>IF(ISNUMBER(I$39),SUM(I11,I16,I21,I26,I31,I36,I39),"")</f>
        <v>1</v>
      </c>
      <c r="K41" s="38"/>
      <c r="L41" s="42" t="s">
        <v>22</v>
      </c>
      <c r="M41" s="77" t="s">
        <v>57</v>
      </c>
      <c r="N41" s="77"/>
      <c r="O41" s="77"/>
      <c r="Q41" s="94" t="s">
        <v>16</v>
      </c>
      <c r="R41" s="9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59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"B" – SK Meteor Praha</v>
      </c>
    </row>
    <row r="46" spans="2:11" ht="19.5" customHeight="1">
      <c r="B46" s="2" t="s">
        <v>31</v>
      </c>
      <c r="C46" s="75">
        <v>0.7708333333333334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97">
        <v>0.8541666666666666</v>
      </c>
      <c r="D47" s="98"/>
      <c r="I47" s="2" t="s">
        <v>34</v>
      </c>
      <c r="J47" s="98">
        <v>5</v>
      </c>
      <c r="K47" s="98"/>
      <c r="P47" s="2" t="s">
        <v>35</v>
      </c>
      <c r="Q47" s="95">
        <v>43712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28</v>
      </c>
      <c r="B57" s="71" t="s">
        <v>62</v>
      </c>
      <c r="C57" s="72"/>
      <c r="D57" s="68">
        <v>21100</v>
      </c>
      <c r="E57" s="71" t="s">
        <v>64</v>
      </c>
      <c r="F57" s="74"/>
      <c r="G57" s="74"/>
      <c r="H57" s="72"/>
      <c r="I57" s="68">
        <v>6130</v>
      </c>
      <c r="J57" s="44"/>
      <c r="K57" s="69">
        <v>61</v>
      </c>
      <c r="L57" s="71" t="s">
        <v>60</v>
      </c>
      <c r="M57" s="72"/>
      <c r="N57" s="68">
        <v>23351</v>
      </c>
      <c r="O57" s="71" t="s">
        <v>61</v>
      </c>
      <c r="P57" s="74"/>
      <c r="Q57" s="74"/>
      <c r="R57" s="72"/>
      <c r="S57" s="70">
        <v>17154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42681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 Nachod</cp:lastModifiedBy>
  <cp:lastPrinted>2016-11-07T19:52:13Z</cp:lastPrinted>
  <dcterms:created xsi:type="dcterms:W3CDTF">2005-07-26T20:23:27Z</dcterms:created>
  <dcterms:modified xsi:type="dcterms:W3CDTF">2016-11-07T19:52:16Z</dcterms:modified>
  <cp:category/>
  <cp:version/>
  <cp:contentType/>
  <cp:contentStatus/>
</cp:coreProperties>
</file>