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43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<sst xmlns="http://schemas.openxmlformats.org/spreadsheetml/2006/main" count="100" uniqueCount="58">
  <si>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</si>
  <si>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</si>
  <si>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</si>
  <si>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</si>
  <si>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</si>
  <si>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</si>
  <si>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</si>
  <si>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</si>
  <si>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</si>
  <si>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</si>
  <si>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</si>
  <si>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</si>
  <si>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</si>
  <si>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</si>
  <si>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</si>
  <si>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</si>
  <si>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</si>
  <si>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</si>
  <si>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</si>
  <si>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</si>
  <si>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</si>
  <si>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</si>
  <si>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</si>
  <si>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</si>
  <si>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</si>
  <si>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</si>
  <si>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</si>
  <si>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</si>
  <si>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</si>
  <si>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</si>
  <si>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</si>
  <si>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</si>
  <si>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</si>
  <si>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</si>
  <si>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</si>
  <si>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</si>
  <si>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</si>
  <si>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</si>
  <si>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</si>
  <si>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Josef</t>
  </si>
  <si>
    <t>Šostý</t>
  </si>
  <si>
    <t>Miroslav</t>
  </si>
  <si>
    <t>Plachý</t>
  </si>
  <si>
    <t>Pavel</t>
  </si>
  <si>
    <t>Zahrádka</t>
  </si>
  <si>
    <t>Ladislav</t>
  </si>
  <si>
    <t>Strnad</t>
  </si>
  <si>
    <t>Vondrák</t>
  </si>
  <si>
    <t>Jaroslav</t>
  </si>
  <si>
    <t>Ludvík</t>
  </si>
  <si>
    <t>Jiří</t>
  </si>
  <si>
    <t>SK Meteor Praha</t>
  </si>
  <si>
    <t>KK DP Praha</t>
  </si>
  <si>
    <t>Vedoucí družstev</t>
  </si>
  <si>
    <t>Soukup</t>
  </si>
  <si>
    <t>Petr</t>
  </si>
  <si>
    <t>Hloubětín</t>
  </si>
  <si>
    <t xml:space="preserve">Svačina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</si>
</sst>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61" xfId="0" applyBorder="1" applyAlignment="1" applyProtection="1">
      <alignment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14" fontId="11" fillId="0" borderId="61" xfId="0" applyNumberFormat="1" applyFont="1" applyBorder="1" applyAlignment="1" applyProtection="1">
      <alignment/>
      <protection hidden="1" locked="0"/>
    </xf>
    <xf numFmtId="0" fontId="11" fillId="0" borderId="61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1" xfId="0" applyNumberFormat="1" applyFont="1" applyBorder="1" applyAlignment="1" applyProtection="1">
      <alignment horizontal="center"/>
      <protection hidden="1" locked="0"/>
    </xf>
    <xf numFmtId="0" fontId="6" fillId="0" borderId="6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P27" sqref="P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9" t="s">
        <v>56</v>
      </c>
      <c r="M1" s="119"/>
      <c r="N1" s="119"/>
      <c r="O1" s="120" t="s">
        <v>37</v>
      </c>
      <c r="P1" s="120"/>
      <c r="Q1" s="121">
        <v>42323</v>
      </c>
      <c r="R1" s="122"/>
      <c r="S1" s="122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6" t="s">
        <v>52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51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0" t="s">
        <v>4</v>
      </c>
      <c r="B5" s="111"/>
      <c r="C5" s="11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1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1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1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46</v>
      </c>
      <c r="B8" s="99"/>
      <c r="C8" s="10">
        <v>1</v>
      </c>
      <c r="D8" s="11">
        <v>82</v>
      </c>
      <c r="E8" s="12">
        <v>53</v>
      </c>
      <c r="F8" s="12">
        <v>1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98" t="s">
        <v>40</v>
      </c>
      <c r="L8" s="99"/>
      <c r="M8" s="10">
        <v>1</v>
      </c>
      <c r="N8" s="11">
        <v>76</v>
      </c>
      <c r="O8" s="12">
        <v>33</v>
      </c>
      <c r="P8" s="12">
        <v>2</v>
      </c>
      <c r="Q8" s="13">
        <f>IF(AND(ISBLANK(N8),ISBLANK(O8)),"",N8+O8)</f>
        <v>109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84</v>
      </c>
      <c r="E9" s="18">
        <v>35</v>
      </c>
      <c r="F9" s="18">
        <v>2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88</v>
      </c>
      <c r="O9" s="18">
        <v>34</v>
      </c>
      <c r="P9" s="18">
        <v>3</v>
      </c>
      <c r="Q9" s="19">
        <f>IF(AND(ISBLANK(N9),ISBLANK(O9)),"",N9+O9)</f>
        <v>122</v>
      </c>
      <c r="R9" s="20">
        <f>IF(ISNUMBER($H9),1-$H9,"")</f>
        <v>1</v>
      </c>
      <c r="S9" s="15"/>
    </row>
    <row r="10" spans="1:19" ht="12.75" customHeight="1" thickBot="1">
      <c r="A10" s="102" t="s">
        <v>43</v>
      </c>
      <c r="B10" s="103"/>
      <c r="C10" s="16">
        <v>3</v>
      </c>
      <c r="D10" s="17">
        <v>86</v>
      </c>
      <c r="E10" s="18">
        <v>33</v>
      </c>
      <c r="F10" s="18">
        <v>2</v>
      </c>
      <c r="G10" s="19">
        <f>IF(AND(ISBLANK(D10),ISBLANK(E10)),"",D10+E10)</f>
        <v>119</v>
      </c>
      <c r="H10" s="20">
        <f>IF(OR(ISNUMBER($G10),ISNUMBER($Q10)),(SIGN(N($G10)-N($Q10))+1)/2,"")</f>
        <v>1</v>
      </c>
      <c r="I10" s="15"/>
      <c r="K10" s="102" t="s">
        <v>41</v>
      </c>
      <c r="L10" s="103"/>
      <c r="M10" s="16">
        <v>3</v>
      </c>
      <c r="N10" s="17">
        <v>79</v>
      </c>
      <c r="O10" s="18">
        <v>35</v>
      </c>
      <c r="P10" s="18">
        <v>3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85</v>
      </c>
      <c r="E11" s="23">
        <v>33</v>
      </c>
      <c r="F11" s="23">
        <v>3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89</v>
      </c>
      <c r="O11" s="23">
        <v>36</v>
      </c>
      <c r="P11" s="23">
        <v>2</v>
      </c>
      <c r="Q11" s="24">
        <f>IF(AND(ISBLANK(N11),ISBLANK(O11)),"",N11+O11)</f>
        <v>125</v>
      </c>
      <c r="R11" s="25">
        <f>IF(ISNUMBER($H11),1-$H11,"")</f>
        <v>1</v>
      </c>
      <c r="S11" s="108">
        <f>IF(ISNUMBER($I11),1-$I11,"")</f>
        <v>0</v>
      </c>
    </row>
    <row r="12" spans="1:19" ht="15.75" customHeight="1" thickBot="1">
      <c r="A12" s="106">
        <v>787</v>
      </c>
      <c r="B12" s="107"/>
      <c r="C12" s="26" t="s">
        <v>12</v>
      </c>
      <c r="D12" s="27">
        <f>IF(ISNUMBER($G12),SUM(D8:D11),"")</f>
        <v>337</v>
      </c>
      <c r="E12" s="28">
        <f>IF(ISNUMBER($G12),SUM(E8:E11),"")</f>
        <v>154</v>
      </c>
      <c r="F12" s="28">
        <f>IF(ISNUMBER($G12),SUM(F8:F11),"")</f>
        <v>8</v>
      </c>
      <c r="G12" s="29">
        <f>IF(SUM($G8:$G11)+SUM($Q8:$Q11)&gt;0,SUM(G8:G11),"")</f>
        <v>491</v>
      </c>
      <c r="H12" s="27">
        <f>IF(ISNUMBER($G12),SUM(H8:H11),"")</f>
        <v>2</v>
      </c>
      <c r="I12" s="109"/>
      <c r="K12" s="106">
        <v>17154</v>
      </c>
      <c r="L12" s="107"/>
      <c r="M12" s="26" t="s">
        <v>12</v>
      </c>
      <c r="N12" s="27">
        <f>IF(ISNUMBER($G12),SUM(N8:N11),"")</f>
        <v>332</v>
      </c>
      <c r="O12" s="28">
        <f>IF(ISNUMBER($G12),SUM(O8:O11),"")</f>
        <v>138</v>
      </c>
      <c r="P12" s="28">
        <f>IF(ISNUMBER($G12),SUM(P8:P11),"")</f>
        <v>10</v>
      </c>
      <c r="Q12" s="29">
        <f>IF(SUM($G8:$G11)+SUM($Q8:$Q11)&gt;0,SUM(Q8:Q11),"")</f>
        <v>470</v>
      </c>
      <c r="R12" s="27">
        <f>IF(ISNUMBER($G12),SUM(R8:R11),"")</f>
        <v>2</v>
      </c>
      <c r="S12" s="109"/>
    </row>
    <row r="13" spans="1:19" ht="12.75" customHeight="1">
      <c r="A13" s="98" t="s">
        <v>47</v>
      </c>
      <c r="B13" s="99"/>
      <c r="C13" s="10">
        <v>1</v>
      </c>
      <c r="D13" s="11">
        <v>74</v>
      </c>
      <c r="E13" s="12">
        <v>26</v>
      </c>
      <c r="F13" s="12">
        <v>5</v>
      </c>
      <c r="G13" s="13">
        <f>IF(AND(ISBLANK(D13),ISBLANK(E13)),"",D13+E13)</f>
        <v>100</v>
      </c>
      <c r="H13" s="14">
        <f>IF(OR(ISNUMBER($G13),ISNUMBER($Q13)),(SIGN(N($G13)-N($Q13))+1)/2,"")</f>
        <v>0</v>
      </c>
      <c r="I13" s="15"/>
      <c r="K13" s="98" t="s">
        <v>57</v>
      </c>
      <c r="L13" s="99"/>
      <c r="M13" s="10">
        <v>1</v>
      </c>
      <c r="N13" s="11">
        <v>76</v>
      </c>
      <c r="O13" s="12">
        <v>45</v>
      </c>
      <c r="P13" s="12">
        <v>2</v>
      </c>
      <c r="Q13" s="13">
        <f>IF(AND(ISBLANK(N13),ISBLANK(O13)),"",N13+O13)</f>
        <v>121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87</v>
      </c>
      <c r="E14" s="18">
        <v>35</v>
      </c>
      <c r="F14" s="18">
        <v>0</v>
      </c>
      <c r="G14" s="19">
        <f>IF(AND(ISBLANK(D14),ISBLANK(E14)),"",D14+E14)</f>
        <v>122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79</v>
      </c>
      <c r="O14" s="18">
        <v>35</v>
      </c>
      <c r="P14" s="18">
        <v>4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102" t="s">
        <v>48</v>
      </c>
      <c r="B15" s="103"/>
      <c r="C15" s="16">
        <v>3</v>
      </c>
      <c r="D15" s="17">
        <v>86</v>
      </c>
      <c r="E15" s="18">
        <v>33</v>
      </c>
      <c r="F15" s="18">
        <v>1</v>
      </c>
      <c r="G15" s="19">
        <f>IF(AND(ISBLANK(D15),ISBLANK(E15)),"",D15+E15)</f>
        <v>119</v>
      </c>
      <c r="H15" s="20">
        <f>IF(OR(ISNUMBER($G15),ISNUMBER($Q15)),(SIGN(N($G15)-N($Q15))+1)/2,"")</f>
        <v>1</v>
      </c>
      <c r="I15" s="15"/>
      <c r="K15" s="102" t="s">
        <v>39</v>
      </c>
      <c r="L15" s="103"/>
      <c r="M15" s="16">
        <v>3</v>
      </c>
      <c r="N15" s="17">
        <v>76</v>
      </c>
      <c r="O15" s="18">
        <v>27</v>
      </c>
      <c r="P15" s="18">
        <v>1</v>
      </c>
      <c r="Q15" s="19">
        <f>IF(AND(ISBLANK(N15),ISBLANK(O15)),"",N15+O15)</f>
        <v>103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86</v>
      </c>
      <c r="E16" s="23">
        <v>26</v>
      </c>
      <c r="F16" s="23">
        <v>6</v>
      </c>
      <c r="G16" s="24">
        <f>IF(AND(ISBLANK(D16),ISBLANK(E16)),"",D16+E16)</f>
        <v>112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80</v>
      </c>
      <c r="O16" s="23">
        <v>53</v>
      </c>
      <c r="P16" s="23">
        <v>0</v>
      </c>
      <c r="Q16" s="24">
        <f>IF(AND(ISBLANK(N16),ISBLANK(O16)),"",N16+O16)</f>
        <v>133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5751</v>
      </c>
      <c r="B17" s="107"/>
      <c r="C17" s="26" t="s">
        <v>12</v>
      </c>
      <c r="D17" s="27">
        <f>IF(ISNUMBER($G17),SUM(D13:D16),"")</f>
        <v>333</v>
      </c>
      <c r="E17" s="28">
        <f>IF(ISNUMBER($G17),SUM(E13:E16),"")</f>
        <v>120</v>
      </c>
      <c r="F17" s="28">
        <f>IF(ISNUMBER($G17),SUM(F13:F16),"")</f>
        <v>12</v>
      </c>
      <c r="G17" s="29">
        <f>IF(SUM($G13:$G16)+SUM($Q13:$Q16)&gt;0,SUM(G13:G16),"")</f>
        <v>453</v>
      </c>
      <c r="H17" s="27">
        <f>IF(ISNUMBER($G17),SUM(H13:H16),"")</f>
        <v>2</v>
      </c>
      <c r="I17" s="109"/>
      <c r="K17" s="106">
        <v>16017</v>
      </c>
      <c r="L17" s="107"/>
      <c r="M17" s="26" t="s">
        <v>12</v>
      </c>
      <c r="N17" s="27">
        <f>IF(ISNUMBER($G17),SUM(N13:N16),"")</f>
        <v>311</v>
      </c>
      <c r="O17" s="28">
        <f>IF(ISNUMBER($G17),SUM(O13:O16),"")</f>
        <v>160</v>
      </c>
      <c r="P17" s="28">
        <f>IF(ISNUMBER($G17),SUM(P13:P16),"")</f>
        <v>7</v>
      </c>
      <c r="Q17" s="29">
        <f>IF(SUM($G13:$G16)+SUM($Q13:$Q16)&gt;0,SUM(Q13:Q16),"")</f>
        <v>471</v>
      </c>
      <c r="R17" s="27">
        <f>IF(ISNUMBER($G17),SUM(R13:R16),"")</f>
        <v>2</v>
      </c>
      <c r="S17" s="109"/>
    </row>
    <row r="18" spans="1:19" ht="12.75" customHeight="1">
      <c r="A18" s="98" t="s">
        <v>54</v>
      </c>
      <c r="B18" s="99"/>
      <c r="C18" s="10">
        <v>1</v>
      </c>
      <c r="D18" s="11">
        <v>69</v>
      </c>
      <c r="E18" s="12">
        <v>43</v>
      </c>
      <c r="F18" s="12">
        <v>1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98" t="s">
        <v>42</v>
      </c>
      <c r="L18" s="99"/>
      <c r="M18" s="10">
        <v>1</v>
      </c>
      <c r="N18" s="11">
        <v>86</v>
      </c>
      <c r="O18" s="12">
        <v>42</v>
      </c>
      <c r="P18" s="12">
        <v>2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80</v>
      </c>
      <c r="E19" s="18">
        <v>32</v>
      </c>
      <c r="F19" s="18">
        <v>1</v>
      </c>
      <c r="G19" s="19">
        <f>IF(AND(ISBLANK(D19),ISBLANK(E19)),"",D19+E19)</f>
        <v>112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90</v>
      </c>
      <c r="O19" s="18">
        <v>32</v>
      </c>
      <c r="P19" s="18">
        <v>4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102" t="s">
        <v>55</v>
      </c>
      <c r="B20" s="103"/>
      <c r="C20" s="16">
        <v>3</v>
      </c>
      <c r="D20" s="17">
        <v>81</v>
      </c>
      <c r="E20" s="18">
        <v>31</v>
      </c>
      <c r="F20" s="18">
        <v>1</v>
      </c>
      <c r="G20" s="19">
        <f>IF(AND(ISBLANK(D20),ISBLANK(E20)),"",D20+E20)</f>
        <v>112</v>
      </c>
      <c r="H20" s="20">
        <f>IF(OR(ISNUMBER($G20),ISNUMBER($Q20)),(SIGN(N($G20)-N($Q20))+1)/2,"")</f>
        <v>0</v>
      </c>
      <c r="I20" s="15"/>
      <c r="K20" s="102" t="s">
        <v>43</v>
      </c>
      <c r="L20" s="103"/>
      <c r="M20" s="16">
        <v>3</v>
      </c>
      <c r="N20" s="17">
        <v>91</v>
      </c>
      <c r="O20" s="18">
        <v>25</v>
      </c>
      <c r="P20" s="18">
        <v>4</v>
      </c>
      <c r="Q20" s="19">
        <f>IF(AND(ISBLANK(N20),ISBLANK(O20)),"",N20+O20)</f>
        <v>116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87</v>
      </c>
      <c r="E21" s="23">
        <v>36</v>
      </c>
      <c r="F21" s="23">
        <v>3</v>
      </c>
      <c r="G21" s="24">
        <f>IF(AND(ISBLANK(D21),ISBLANK(E21)),"",D21+E21)</f>
        <v>123</v>
      </c>
      <c r="H21" s="25">
        <f>IF(OR(ISNUMBER($G21),ISNUMBER($Q21)),(SIGN(N($G21)-N($Q21))+1)/2,"")</f>
        <v>0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82</v>
      </c>
      <c r="O21" s="23">
        <v>50</v>
      </c>
      <c r="P21" s="23">
        <v>0</v>
      </c>
      <c r="Q21" s="24">
        <f>IF(AND(ISBLANK(N21),ISBLANK(O21)),"",N21+O21)</f>
        <v>132</v>
      </c>
      <c r="R21" s="25">
        <f>IF(ISNUMBER($H21),1-$H21,"")</f>
        <v>1</v>
      </c>
      <c r="S21" s="108">
        <f>IF(ISNUMBER($I21),1-$I21,"")</f>
        <v>1</v>
      </c>
    </row>
    <row r="22" spans="1:19" ht="15.75" customHeight="1" thickBot="1">
      <c r="A22" s="106">
        <v>786</v>
      </c>
      <c r="B22" s="107"/>
      <c r="C22" s="26" t="s">
        <v>12</v>
      </c>
      <c r="D22" s="27">
        <f>IF(ISNUMBER($G22),SUM(D18:D21),"")</f>
        <v>317</v>
      </c>
      <c r="E22" s="28">
        <f>IF(ISNUMBER($G22),SUM(E18:E21),"")</f>
        <v>142</v>
      </c>
      <c r="F22" s="28">
        <f>IF(ISNUMBER($G22),SUM(F18:F21),"")</f>
        <v>6</v>
      </c>
      <c r="G22" s="29">
        <f>IF(SUM($G18:$G21)+SUM($Q18:$Q21)&gt;0,SUM(G18:G21),"")</f>
        <v>459</v>
      </c>
      <c r="H22" s="27">
        <f>IF(ISNUMBER($G22),SUM(H18:H21),"")</f>
        <v>0</v>
      </c>
      <c r="I22" s="109"/>
      <c r="K22" s="106">
        <v>21805</v>
      </c>
      <c r="L22" s="107"/>
      <c r="M22" s="26" t="s">
        <v>12</v>
      </c>
      <c r="N22" s="27">
        <f>IF(ISNUMBER($G22),SUM(N18:N21),"")</f>
        <v>349</v>
      </c>
      <c r="O22" s="28">
        <f>IF(ISNUMBER($G22),SUM(O18:O21),"")</f>
        <v>149</v>
      </c>
      <c r="P22" s="28">
        <f>IF(ISNUMBER($G22),SUM(P18:P21),"")</f>
        <v>10</v>
      </c>
      <c r="Q22" s="29">
        <f>IF(SUM($G18:$G21)+SUM($Q18:$Q21)&gt;0,SUM(Q18:Q21),"")</f>
        <v>498</v>
      </c>
      <c r="R22" s="27">
        <f>IF(ISNUMBER($G22),SUM(R18:R21),"")</f>
        <v>4</v>
      </c>
      <c r="S22" s="109"/>
    </row>
    <row r="23" spans="1:19" ht="12.75" customHeight="1">
      <c r="A23" s="98" t="s">
        <v>49</v>
      </c>
      <c r="B23" s="99"/>
      <c r="C23" s="10">
        <v>1</v>
      </c>
      <c r="D23" s="11">
        <v>67</v>
      </c>
      <c r="E23" s="12">
        <v>24</v>
      </c>
      <c r="F23" s="12">
        <v>7</v>
      </c>
      <c r="G23" s="13">
        <f>IF(AND(ISBLANK(D23),ISBLANK(E23)),"",D23+E23)</f>
        <v>91</v>
      </c>
      <c r="H23" s="14">
        <f>IF(OR(ISNUMBER($G23),ISNUMBER($Q23)),(SIGN(N($G23)-N($Q23))+1)/2,"")</f>
        <v>0</v>
      </c>
      <c r="I23" s="15"/>
      <c r="K23" s="98" t="s">
        <v>44</v>
      </c>
      <c r="L23" s="99"/>
      <c r="M23" s="10">
        <v>1</v>
      </c>
      <c r="N23" s="11">
        <v>81</v>
      </c>
      <c r="O23" s="12">
        <v>46</v>
      </c>
      <c r="P23" s="12">
        <v>0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77</v>
      </c>
      <c r="E24" s="18">
        <v>45</v>
      </c>
      <c r="F24" s="18">
        <v>0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82</v>
      </c>
      <c r="O24" s="18">
        <v>45</v>
      </c>
      <c r="P24" s="18">
        <v>1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102" t="s">
        <v>50</v>
      </c>
      <c r="B25" s="103"/>
      <c r="C25" s="16">
        <v>3</v>
      </c>
      <c r="D25" s="17">
        <v>75</v>
      </c>
      <c r="E25" s="18">
        <v>33</v>
      </c>
      <c r="F25" s="18">
        <v>5</v>
      </c>
      <c r="G25" s="19">
        <f>IF(AND(ISBLANK(D25),ISBLANK(E25)),"",D25+E25)</f>
        <v>108</v>
      </c>
      <c r="H25" s="20">
        <f>IF(OR(ISNUMBER($G25),ISNUMBER($Q25)),(SIGN(N($G25)-N($Q25))+1)/2,"")</f>
        <v>0</v>
      </c>
      <c r="I25" s="15"/>
      <c r="K25" s="102" t="s">
        <v>45</v>
      </c>
      <c r="L25" s="103"/>
      <c r="M25" s="16">
        <v>3</v>
      </c>
      <c r="N25" s="17">
        <v>83</v>
      </c>
      <c r="O25" s="18">
        <v>42</v>
      </c>
      <c r="P25" s="18">
        <v>0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76</v>
      </c>
      <c r="E26" s="23">
        <v>33</v>
      </c>
      <c r="F26" s="23">
        <v>1</v>
      </c>
      <c r="G26" s="24">
        <f>IF(AND(ISBLANK(D26),ISBLANK(E26)),"",D26+E26)</f>
        <v>109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87</v>
      </c>
      <c r="O26" s="23">
        <v>50</v>
      </c>
      <c r="P26" s="23">
        <v>0</v>
      </c>
      <c r="Q26" s="24">
        <f>IF(AND(ISBLANK(N26),ISBLANK(O26)),"",N26+O26)</f>
        <v>137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1022</v>
      </c>
      <c r="B27" s="107"/>
      <c r="C27" s="26" t="s">
        <v>12</v>
      </c>
      <c r="D27" s="27">
        <f>IF(ISNUMBER($G27),SUM(D23:D26),"")</f>
        <v>295</v>
      </c>
      <c r="E27" s="28">
        <f>IF(ISNUMBER($G27),SUM(E23:E26),"")</f>
        <v>135</v>
      </c>
      <c r="F27" s="28">
        <f>IF(ISNUMBER($G27),SUM(F23:F26),"")</f>
        <v>13</v>
      </c>
      <c r="G27" s="29">
        <f>IF(SUM($G23:$G26)+SUM($Q23:$Q26)&gt;0,SUM(G23:G26),"")</f>
        <v>430</v>
      </c>
      <c r="H27" s="27">
        <f>IF(ISNUMBER($G27),SUM(H23:H26),"")</f>
        <v>0</v>
      </c>
      <c r="I27" s="109"/>
      <c r="K27" s="106">
        <v>5123</v>
      </c>
      <c r="L27" s="107"/>
      <c r="M27" s="26" t="s">
        <v>12</v>
      </c>
      <c r="N27" s="27">
        <f>IF(ISNUMBER($G27),SUM(N23:N26),"")</f>
        <v>333</v>
      </c>
      <c r="O27" s="28">
        <f>IF(ISNUMBER($G27),SUM(O23:O26),"")</f>
        <v>183</v>
      </c>
      <c r="P27" s="28">
        <f>IF(ISNUMBER($G27),SUM(P23:P26),"")</f>
        <v>1</v>
      </c>
      <c r="Q27" s="29">
        <f>IF(SUM($G23:$G26)+SUM($Q23:$Q26)&gt;0,SUM(Q23:Q26),"")</f>
        <v>516</v>
      </c>
      <c r="R27" s="27">
        <f>IF(ISNUMBER($G27),SUM(R23:R26),"")</f>
        <v>4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1282</v>
      </c>
      <c r="E39" s="34">
        <f>IF(ISNUMBER($G39),SUM(E12,E17,E22,E27,E32,E37),"")</f>
        <v>551</v>
      </c>
      <c r="F39" s="34">
        <f>IF(ISNUMBER($G39),SUM(F12,F17,F22,F27,F32,F37),"")</f>
        <v>39</v>
      </c>
      <c r="G39" s="35">
        <f>IF(SUM($G$8:$G$37)+SUM($Q$8:$Q$37)&gt;0,SUM(G12,G17,G22,G27,G32,G37),"")</f>
        <v>1833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1325</v>
      </c>
      <c r="O39" s="34">
        <f>IF(ISNUMBER($G39),SUM(O12,O17,O22,O27,O32,O37),"")</f>
        <v>630</v>
      </c>
      <c r="P39" s="34">
        <f>IF(ISNUMBER($G39),SUM(P12,P17,P22,P27,P32,P37),"")</f>
        <v>28</v>
      </c>
      <c r="Q39" s="35">
        <f>IF(SUM($G$8:$G$37)+SUM($Q$8:$Q$37)&gt;0,SUM(Q12,Q17,Q22,Q27,Q32,Q37),"")</f>
        <v>1955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46</v>
      </c>
      <c r="D41" s="77"/>
      <c r="E41" s="77"/>
      <c r="G41" s="79" t="s">
        <v>16</v>
      </c>
      <c r="H41" s="79"/>
      <c r="I41" s="39">
        <f>IF(ISNUMBER(I$39),SUM(I11,I16,I21,I26,I31,I36,I39),"")</f>
        <v>1</v>
      </c>
      <c r="K41" s="38"/>
      <c r="L41" s="42" t="s">
        <v>22</v>
      </c>
      <c r="M41" s="77" t="s">
        <v>42</v>
      </c>
      <c r="N41" s="77"/>
      <c r="O41" s="77"/>
      <c r="Q41" s="79" t="s">
        <v>16</v>
      </c>
      <c r="R41" s="79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8" t="s">
        <v>53</v>
      </c>
      <c r="D43" s="78"/>
      <c r="E43" s="78"/>
      <c r="F43" s="78"/>
      <c r="G43" s="78"/>
      <c r="H43" s="78"/>
      <c r="I43" s="42"/>
      <c r="J43" s="42"/>
      <c r="K43" s="42" t="s">
        <v>25</v>
      </c>
      <c r="L43" s="93"/>
      <c r="M43" s="93"/>
      <c r="O43" s="42" t="s">
        <v>21</v>
      </c>
      <c r="P43" s="78"/>
      <c r="Q43" s="78"/>
      <c r="R43" s="78"/>
      <c r="S43" s="7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DP Praha – SK Meteor Praha</v>
      </c>
    </row>
    <row r="46" spans="2:11" ht="19.5" customHeight="1">
      <c r="B46" s="2" t="s">
        <v>31</v>
      </c>
      <c r="C46" s="74">
        <v>0.6875</v>
      </c>
      <c r="D46" s="75"/>
      <c r="I46" s="2" t="s">
        <v>33</v>
      </c>
      <c r="J46" s="75">
        <v>19</v>
      </c>
      <c r="K46" s="75"/>
    </row>
    <row r="47" spans="2:19" ht="19.5" customHeight="1">
      <c r="B47" s="2" t="s">
        <v>32</v>
      </c>
      <c r="C47" s="96">
        <v>0.8541666666666666</v>
      </c>
      <c r="D47" s="97"/>
      <c r="I47" s="2" t="s">
        <v>34</v>
      </c>
      <c r="J47" s="97">
        <v>1</v>
      </c>
      <c r="K47" s="97"/>
      <c r="P47" s="2" t="s">
        <v>35</v>
      </c>
      <c r="Q47" s="94">
        <v>42947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3"/>
      <c r="D57" s="68"/>
      <c r="E57" s="71"/>
      <c r="F57" s="72"/>
      <c r="G57" s="72"/>
      <c r="H57" s="73"/>
      <c r="I57" s="68"/>
      <c r="J57" s="44"/>
      <c r="K57" s="69"/>
      <c r="L57" s="71"/>
      <c r="M57" s="73"/>
      <c r="N57" s="68"/>
      <c r="O57" s="71"/>
      <c r="P57" s="72"/>
      <c r="Q57" s="72"/>
      <c r="R57" s="73"/>
      <c r="S57" s="70"/>
    </row>
    <row r="58" spans="1:19" ht="21" customHeight="1">
      <c r="A58" s="67"/>
      <c r="B58" s="71"/>
      <c r="C58" s="73"/>
      <c r="D58" s="68"/>
      <c r="E58" s="71"/>
      <c r="F58" s="72"/>
      <c r="G58" s="72"/>
      <c r="H58" s="73"/>
      <c r="I58" s="68"/>
      <c r="J58" s="44"/>
      <c r="K58" s="69"/>
      <c r="L58" s="71"/>
      <c r="M58" s="73"/>
      <c r="N58" s="68"/>
      <c r="O58" s="71"/>
      <c r="P58" s="72"/>
      <c r="Q58" s="72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/>
      <c r="D66" s="80"/>
      <c r="E66" s="80"/>
      <c r="F66" s="80"/>
      <c r="G66" s="80"/>
      <c r="H66" s="80"/>
    </row>
  </sheetData>
  <sheetProtection password="FC6B" sheet="1" objects="1" scenarios="1"/>
  <mergeCells count="95">
    <mergeCell ref="S21:S22"/>
    <mergeCell ref="K18:L19"/>
    <mergeCell ref="K20:L21"/>
    <mergeCell ref="K22:L22"/>
    <mergeCell ref="K15:L16"/>
    <mergeCell ref="A15:B16"/>
    <mergeCell ref="I21:I22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K33:L34"/>
    <mergeCell ref="K25:L26"/>
    <mergeCell ref="K35:L36"/>
    <mergeCell ref="K37:L37"/>
    <mergeCell ref="A33:B34"/>
    <mergeCell ref="I26:I27"/>
    <mergeCell ref="S16:S17"/>
    <mergeCell ref="K13:L14"/>
    <mergeCell ref="I11:I12"/>
    <mergeCell ref="A35:B36"/>
    <mergeCell ref="S36:S37"/>
    <mergeCell ref="S26:S27"/>
    <mergeCell ref="S31:S32"/>
    <mergeCell ref="A10:B11"/>
    <mergeCell ref="D5:G5"/>
    <mergeCell ref="H5:I5"/>
    <mergeCell ref="A20:B21"/>
    <mergeCell ref="I16:I17"/>
    <mergeCell ref="A30:B31"/>
    <mergeCell ref="A32:B32"/>
    <mergeCell ref="I31:I32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Táta</cp:lastModifiedBy>
  <cp:lastPrinted>2007-05-20T07:23:15Z</cp:lastPrinted>
  <dcterms:created xsi:type="dcterms:W3CDTF">2005-07-26T20:23:27Z</dcterms:created>
  <dcterms:modified xsi:type="dcterms:W3CDTF">2015-11-15T21:50:32Z</dcterms:modified>
  <cp:category/>
  <cp:version/>
  <cp:contentType/>
  <cp:contentStatus/>
</cp:coreProperties>
</file>